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Melissa\2020-2022 NH School Bid\"/>
    </mc:Choice>
  </mc:AlternateContent>
  <xr:revisionPtr revIDLastSave="0" documentId="8_{D0ED653B-01B3-4A59-8093-DD59897F46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ntral Zone" sheetId="7" r:id="rId1"/>
    <sheet name="Eastern Zone" sheetId="11" r:id="rId2"/>
    <sheet name="Northern Zone" sheetId="12" r:id="rId3"/>
    <sheet name="Seacoast Zone" sheetId="14" r:id="rId4"/>
    <sheet name="Western Zone" sheetId="13" r:id="rId5"/>
    <sheet name="Nashua" sheetId="15" r:id="rId6"/>
    <sheet name="Zones" sheetId="2" state="hidden" r:id="rId7"/>
  </sheets>
  <definedNames>
    <definedName name="_xlnm.Print_Area" localSheetId="0">'Central Zone'!$A$1:$H$15</definedName>
    <definedName name="_xlnm.Print_Area" localSheetId="1">'Eastern Zone'!$A$1:$H$15</definedName>
    <definedName name="_xlnm.Print_Area" localSheetId="5">Nashua!$A$1:$H$15</definedName>
    <definedName name="_xlnm.Print_Area" localSheetId="2">'Northern Zone'!$A$1:$H$15</definedName>
    <definedName name="_xlnm.Print_Area" localSheetId="3">'Seacoast Zone'!$A$1:$H$15</definedName>
    <definedName name="_xlnm.Print_Area" localSheetId="4">'Western Zone'!$A$1:$H$15</definedName>
    <definedName name="Zones">Zones!$A$3:$A$6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5" l="1"/>
  <c r="E14" i="15"/>
  <c r="G14" i="15" s="1"/>
  <c r="E13" i="15"/>
  <c r="G13" i="15" s="1"/>
  <c r="E12" i="15"/>
  <c r="G12" i="15" s="1"/>
  <c r="E11" i="15"/>
  <c r="G11" i="15" s="1"/>
  <c r="E10" i="15"/>
  <c r="G10" i="15" s="1"/>
  <c r="E9" i="15"/>
  <c r="G9" i="15" s="1"/>
  <c r="E8" i="15"/>
  <c r="G8" i="15" s="1"/>
  <c r="E7" i="15"/>
  <c r="G7" i="15" s="1"/>
  <c r="E6" i="15"/>
  <c r="G6" i="15" s="1"/>
  <c r="E5" i="15"/>
  <c r="G5" i="15" s="1"/>
  <c r="G15" i="15" l="1"/>
  <c r="E15" i="14"/>
  <c r="E14" i="14"/>
  <c r="G14" i="14" s="1"/>
  <c r="E13" i="14"/>
  <c r="G13" i="14" s="1"/>
  <c r="E12" i="14"/>
  <c r="G12" i="14" s="1"/>
  <c r="E11" i="14"/>
  <c r="G11" i="14" s="1"/>
  <c r="E10" i="14"/>
  <c r="G10" i="14" s="1"/>
  <c r="E9" i="14"/>
  <c r="G9" i="14" s="1"/>
  <c r="E8" i="14"/>
  <c r="G8" i="14" s="1"/>
  <c r="E7" i="14"/>
  <c r="G7" i="14" s="1"/>
  <c r="E6" i="14"/>
  <c r="G6" i="14" s="1"/>
  <c r="E5" i="14"/>
  <c r="G5" i="14" s="1"/>
  <c r="G15" i="14" l="1"/>
  <c r="E15" i="13"/>
  <c r="E14" i="13"/>
  <c r="G14" i="13" s="1"/>
  <c r="E13" i="13"/>
  <c r="G13" i="13" s="1"/>
  <c r="E12" i="13"/>
  <c r="G12" i="13" s="1"/>
  <c r="E11" i="13"/>
  <c r="G11" i="13" s="1"/>
  <c r="E10" i="13"/>
  <c r="G10" i="13" s="1"/>
  <c r="E9" i="13"/>
  <c r="G9" i="13" s="1"/>
  <c r="E8" i="13"/>
  <c r="G8" i="13" s="1"/>
  <c r="E7" i="13"/>
  <c r="G7" i="13" s="1"/>
  <c r="E6" i="13"/>
  <c r="G6" i="13" s="1"/>
  <c r="E5" i="13"/>
  <c r="G5" i="13" s="1"/>
  <c r="E15" i="12"/>
  <c r="E14" i="12"/>
  <c r="G14" i="12" s="1"/>
  <c r="E13" i="12"/>
  <c r="G13" i="12" s="1"/>
  <c r="E12" i="12"/>
  <c r="G12" i="12" s="1"/>
  <c r="E11" i="12"/>
  <c r="G11" i="12" s="1"/>
  <c r="E10" i="12"/>
  <c r="G10" i="12" s="1"/>
  <c r="E9" i="12"/>
  <c r="G9" i="12" s="1"/>
  <c r="E8" i="12"/>
  <c r="G8" i="12" s="1"/>
  <c r="E7" i="12"/>
  <c r="G7" i="12" s="1"/>
  <c r="E6" i="12"/>
  <c r="G6" i="12" s="1"/>
  <c r="E5" i="12"/>
  <c r="G5" i="12" s="1"/>
  <c r="E15" i="11"/>
  <c r="E14" i="11"/>
  <c r="G14" i="11" s="1"/>
  <c r="E13" i="11"/>
  <c r="G13" i="11" s="1"/>
  <c r="E12" i="11"/>
  <c r="G12" i="11" s="1"/>
  <c r="E11" i="11"/>
  <c r="G11" i="11" s="1"/>
  <c r="E10" i="11"/>
  <c r="G10" i="11" s="1"/>
  <c r="E9" i="11"/>
  <c r="G9" i="11" s="1"/>
  <c r="E8" i="11"/>
  <c r="G8" i="11" s="1"/>
  <c r="E7" i="11"/>
  <c r="G7" i="11" s="1"/>
  <c r="E6" i="11"/>
  <c r="G6" i="11" s="1"/>
  <c r="E5" i="11"/>
  <c r="G5" i="11" s="1"/>
  <c r="G15" i="13" l="1"/>
  <c r="G15" i="12"/>
  <c r="G15" i="11"/>
  <c r="E15" i="7"/>
  <c r="E14" i="7"/>
  <c r="G14" i="7" s="1"/>
  <c r="E13" i="7"/>
  <c r="G13" i="7" s="1"/>
  <c r="E12" i="7"/>
  <c r="G12" i="7" s="1"/>
  <c r="E11" i="7"/>
  <c r="G11" i="7" s="1"/>
  <c r="E10" i="7"/>
  <c r="G10" i="7" s="1"/>
  <c r="E9" i="7"/>
  <c r="G9" i="7" s="1"/>
  <c r="E8" i="7"/>
  <c r="G8" i="7" s="1"/>
  <c r="E7" i="7"/>
  <c r="G7" i="7" s="1"/>
  <c r="E6" i="7"/>
  <c r="G6" i="7" s="1"/>
  <c r="E5" i="7"/>
  <c r="G5" i="7" s="1"/>
  <c r="G15" i="7" l="1"/>
</calcChain>
</file>

<file path=xl/sharedStrings.xml><?xml version="1.0" encoding="utf-8"?>
<sst xmlns="http://schemas.openxmlformats.org/spreadsheetml/2006/main" count="181" uniqueCount="33">
  <si>
    <t>Item</t>
  </si>
  <si>
    <t>Lettuce, Arcadian mix</t>
  </si>
  <si>
    <t>Cole slaw mix</t>
  </si>
  <si>
    <t>Your pack size in lbs.</t>
  </si>
  <si>
    <t>Base pack size in lbs.</t>
  </si>
  <si>
    <t>Carrots, matchstick</t>
  </si>
  <si>
    <t>Broccoli florets 5#</t>
  </si>
  <si>
    <t>Cauliflower florets 5#</t>
  </si>
  <si>
    <t>Celery sticks 5#</t>
  </si>
  <si>
    <t>Squash, butternut peeled</t>
  </si>
  <si>
    <t>Lettuce, romaine chopped</t>
  </si>
  <si>
    <t>Lettuce, romaine shredded</t>
  </si>
  <si>
    <t>Lettuce, mesclun</t>
  </si>
  <si>
    <t>Vendor comment</t>
  </si>
  <si>
    <t>Fixed price per case</t>
  </si>
  <si>
    <t>Zone</t>
  </si>
  <si>
    <t>Northern</t>
  </si>
  <si>
    <t>Central</t>
  </si>
  <si>
    <t>Western</t>
  </si>
  <si>
    <t>Eastern</t>
  </si>
  <si>
    <t>Approx. usage by zone</t>
  </si>
  <si>
    <t>Extension</t>
  </si>
  <si>
    <t>Adjusted usage by zone</t>
  </si>
  <si>
    <t>Vendor name:</t>
  </si>
  <si>
    <t>Produce zone:</t>
  </si>
  <si>
    <t>Seacoast</t>
  </si>
  <si>
    <t>Nashua</t>
  </si>
  <si>
    <t>3# ea. = $6.83</t>
  </si>
  <si>
    <t>5# ea. = $6.26</t>
  </si>
  <si>
    <t>3# ea. = $12.03</t>
  </si>
  <si>
    <t>5# ea. = $8.08</t>
  </si>
  <si>
    <t>5# ea. = $5.74</t>
  </si>
  <si>
    <t>Native Maine Operations,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</si>
</sst>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/>
    </xf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horizontal="center" vertical="center"/>
    </xf>
    <xf numFmtId="1" fontId="0" fillId="0" borderId="0" xfId="0" applyNumberFormat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1" fontId="2" fillId="4" borderId="1" xfId="0" applyNumberFormat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1" fontId="2" fillId="5" borderId="1" xfId="0" applyNumberFormat="1" applyFont="1" applyFill="1" applyBorder="1" applyAlignment="1" applyProtection="1">
      <alignment horizontal="center" vertical="center" wrapText="1"/>
    </xf>
    <xf numFmtId="4" fontId="2" fillId="5" borderId="1" xfId="0" applyNumberFormat="1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1" fontId="2" fillId="6" borderId="1" xfId="0" applyNumberFormat="1" applyFont="1" applyFill="1" applyBorder="1" applyAlignment="1" applyProtection="1">
      <alignment horizontal="center" vertical="center" wrapText="1"/>
    </xf>
    <xf numFmtId="4" fontId="2" fillId="6" borderId="1" xfId="0" applyNumberFormat="1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 vertical="center" wrapText="1"/>
    </xf>
    <xf numFmtId="4" fontId="2" fillId="7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DD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I15"/>
  <sheetViews>
    <sheetView showZeros="0" tabSelected="1" zoomScale="120" zoomScaleNormal="120" workbookViewId="0">
      <selection activeCell="B1" sqref="B1:E1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47" t="s">
        <v>32</v>
      </c>
      <c r="C1" s="47"/>
      <c r="D1" s="47"/>
      <c r="E1" s="47"/>
    </row>
    <row r="2" spans="1:8" ht="18.75" customHeight="1" x14ac:dyDescent="0.25">
      <c r="A2" s="8" t="s">
        <v>24</v>
      </c>
      <c r="B2" s="9" t="s">
        <v>17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15" t="s">
        <v>0</v>
      </c>
      <c r="B4" s="15" t="s">
        <v>4</v>
      </c>
      <c r="C4" s="15" t="s">
        <v>3</v>
      </c>
      <c r="D4" s="15" t="s">
        <v>20</v>
      </c>
      <c r="E4" s="16" t="s">
        <v>22</v>
      </c>
      <c r="F4" s="15" t="s">
        <v>14</v>
      </c>
      <c r="G4" s="17" t="s">
        <v>21</v>
      </c>
      <c r="H4" s="15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12</v>
      </c>
      <c r="D5" s="21">
        <v>200</v>
      </c>
      <c r="E5" s="22">
        <f>IF(C5&gt;0,B5*D5/C5,D5)</f>
        <v>83.333333333333329</v>
      </c>
      <c r="F5" s="3">
        <v>25.33</v>
      </c>
      <c r="G5" s="23">
        <f>F5*E5</f>
        <v>2110.833333333333</v>
      </c>
      <c r="H5" s="2" t="s">
        <v>27</v>
      </c>
    </row>
    <row r="6" spans="1:8" s="24" customFormat="1" ht="19.5" customHeight="1" x14ac:dyDescent="0.25">
      <c r="A6" s="19" t="s">
        <v>5</v>
      </c>
      <c r="B6" s="20">
        <v>5</v>
      </c>
      <c r="C6" s="2">
        <v>20</v>
      </c>
      <c r="D6" s="21">
        <v>75</v>
      </c>
      <c r="E6" s="22">
        <f t="shared" ref="E6:E14" si="0">IF(C6&gt;0,B6*D6/C6,D6)</f>
        <v>18.75</v>
      </c>
      <c r="F6" s="3">
        <v>23.05</v>
      </c>
      <c r="G6" s="23">
        <f t="shared" ref="G6:G14" si="1">F6*E6</f>
        <v>432.1875</v>
      </c>
      <c r="H6" s="2" t="s">
        <v>28</v>
      </c>
    </row>
    <row r="7" spans="1:8" s="24" customFormat="1" ht="19.5" customHeight="1" x14ac:dyDescent="0.25">
      <c r="A7" s="19" t="s">
        <v>7</v>
      </c>
      <c r="B7" s="20">
        <v>5</v>
      </c>
      <c r="C7" s="2">
        <v>6</v>
      </c>
      <c r="D7" s="21">
        <v>150</v>
      </c>
      <c r="E7" s="22">
        <f t="shared" si="0"/>
        <v>125</v>
      </c>
      <c r="F7" s="3">
        <v>23.05</v>
      </c>
      <c r="G7" s="23">
        <f t="shared" si="1"/>
        <v>2881.25</v>
      </c>
      <c r="H7" s="2" t="s">
        <v>29</v>
      </c>
    </row>
    <row r="8" spans="1:8" s="24" customFormat="1" ht="19.5" customHeight="1" x14ac:dyDescent="0.25">
      <c r="A8" s="19" t="s">
        <v>8</v>
      </c>
      <c r="B8" s="20">
        <v>5</v>
      </c>
      <c r="C8" s="2">
        <v>20</v>
      </c>
      <c r="D8" s="21">
        <v>225</v>
      </c>
      <c r="E8" s="22">
        <f t="shared" si="0"/>
        <v>56.25</v>
      </c>
      <c r="F8" s="3">
        <v>30.33</v>
      </c>
      <c r="G8" s="23">
        <f t="shared" si="1"/>
        <v>1706.0625</v>
      </c>
      <c r="H8" s="2" t="s">
        <v>30</v>
      </c>
    </row>
    <row r="9" spans="1:8" s="24" customFormat="1" ht="19.5" customHeight="1" x14ac:dyDescent="0.25">
      <c r="A9" s="19" t="s">
        <v>2</v>
      </c>
      <c r="B9" s="20">
        <v>5</v>
      </c>
      <c r="C9" s="2">
        <v>20</v>
      </c>
      <c r="D9" s="21">
        <v>175</v>
      </c>
      <c r="E9" s="22">
        <f t="shared" si="0"/>
        <v>43.75</v>
      </c>
      <c r="F9" s="3">
        <v>20.97</v>
      </c>
      <c r="G9" s="23">
        <f t="shared" si="1"/>
        <v>917.4375</v>
      </c>
      <c r="H9" s="2" t="s">
        <v>31</v>
      </c>
    </row>
    <row r="10" spans="1:8" s="24" customFormat="1" ht="19.5" customHeight="1" x14ac:dyDescent="0.25">
      <c r="A10" s="19" t="s">
        <v>12</v>
      </c>
      <c r="B10" s="20">
        <v>10</v>
      </c>
      <c r="C10" s="2">
        <v>3</v>
      </c>
      <c r="D10" s="21">
        <v>100</v>
      </c>
      <c r="E10" s="22">
        <f t="shared" si="0"/>
        <v>333.33333333333331</v>
      </c>
      <c r="F10" s="3">
        <v>11.33</v>
      </c>
      <c r="G10" s="23">
        <f t="shared" si="1"/>
        <v>3776.6666666666665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150</v>
      </c>
      <c r="E11" s="22">
        <f t="shared" si="0"/>
        <v>150</v>
      </c>
      <c r="F11" s="3">
        <v>12.33</v>
      </c>
      <c r="G11" s="23">
        <f t="shared" si="1"/>
        <v>1849.5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12</v>
      </c>
      <c r="D12" s="21">
        <v>500</v>
      </c>
      <c r="E12" s="22">
        <f t="shared" si="0"/>
        <v>416.66666666666669</v>
      </c>
      <c r="F12" s="3">
        <v>19.93</v>
      </c>
      <c r="G12" s="23">
        <f t="shared" si="1"/>
        <v>8304.1666666666661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450</v>
      </c>
      <c r="E13" s="22">
        <f t="shared" si="0"/>
        <v>450</v>
      </c>
      <c r="F13" s="3">
        <v>25.13</v>
      </c>
      <c r="G13" s="23">
        <f t="shared" si="1"/>
        <v>11308.5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20</v>
      </c>
      <c r="D14" s="21">
        <v>50</v>
      </c>
      <c r="E14" s="22">
        <f t="shared" si="0"/>
        <v>25</v>
      </c>
      <c r="F14" s="3">
        <v>26.33</v>
      </c>
      <c r="G14" s="23">
        <f t="shared" si="1"/>
        <v>658.25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Central zone:</v>
      </c>
      <c r="F15" s="49"/>
      <c r="G15" s="25">
        <f>SUM(G5:G14)</f>
        <v>33944.854166666664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list" allowBlank="1" showInputMessage="1" showErrorMessage="1" sqref="B3" xr:uid="{00000000-0002-0000-0000-000000000000}">
      <formula1>Zones</formula1>
    </dataValidation>
    <dataValidation type="decimal" operator="greaterThan" allowBlank="1" showInputMessage="1" showErrorMessage="1" errorTitle="Pack Size." error="Please enter only a numerical value." sqref="C5:C14" xr:uid="{00000000-0002-0000-0000-000001000000}">
      <formula1>0</formula1>
    </dataValidation>
    <dataValidation type="decimal" operator="greaterThan" allowBlank="1" showInputMessage="1" showErrorMessage="1" errorTitle="Price" error="Please enter only a numerical value that reflects your price per case." sqref="F5:F14" xr:uid="{00000000-0002-0000-0000-000002000000}">
      <formula1>0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I15"/>
  <sheetViews>
    <sheetView showZeros="0" zoomScale="120" zoomScaleNormal="120" workbookViewId="0">
      <selection activeCell="B1" sqref="B1:E1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50" t="s">
        <v>32</v>
      </c>
      <c r="C1" s="50"/>
      <c r="D1" s="50"/>
      <c r="E1" s="50"/>
    </row>
    <row r="2" spans="1:8" ht="18.75" customHeight="1" x14ac:dyDescent="0.25">
      <c r="A2" s="8" t="s">
        <v>24</v>
      </c>
      <c r="B2" s="27" t="s">
        <v>19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28" t="s">
        <v>0</v>
      </c>
      <c r="B4" s="28" t="s">
        <v>4</v>
      </c>
      <c r="C4" s="28" t="s">
        <v>3</v>
      </c>
      <c r="D4" s="28" t="s">
        <v>20</v>
      </c>
      <c r="E4" s="29" t="s">
        <v>22</v>
      </c>
      <c r="F4" s="28" t="s">
        <v>14</v>
      </c>
      <c r="G4" s="30" t="s">
        <v>21</v>
      </c>
      <c r="H4" s="28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12</v>
      </c>
      <c r="D5" s="21">
        <v>200</v>
      </c>
      <c r="E5" s="22">
        <f>IF(C5&gt;0,B5*D5/C5,D5)</f>
        <v>83.333333333333329</v>
      </c>
      <c r="F5" s="3">
        <v>25.33</v>
      </c>
      <c r="G5" s="23">
        <f>F5*E5</f>
        <v>2110.833333333333</v>
      </c>
      <c r="H5" s="2" t="s">
        <v>27</v>
      </c>
    </row>
    <row r="6" spans="1:8" s="24" customFormat="1" ht="19.5" customHeight="1" x14ac:dyDescent="0.25">
      <c r="A6" s="19" t="s">
        <v>5</v>
      </c>
      <c r="B6" s="20">
        <v>5</v>
      </c>
      <c r="C6" s="2">
        <v>20</v>
      </c>
      <c r="D6" s="21">
        <v>75</v>
      </c>
      <c r="E6" s="22">
        <f t="shared" ref="E6:E14" si="0">IF(C6&gt;0,B6*D6/C6,D6)</f>
        <v>18.75</v>
      </c>
      <c r="F6" s="3">
        <v>23.05</v>
      </c>
      <c r="G6" s="23">
        <f t="shared" ref="G6:G14" si="1">F6*E6</f>
        <v>432.1875</v>
      </c>
      <c r="H6" s="2" t="s">
        <v>28</v>
      </c>
    </row>
    <row r="7" spans="1:8" s="24" customFormat="1" ht="19.5" customHeight="1" x14ac:dyDescent="0.25">
      <c r="A7" s="19" t="s">
        <v>7</v>
      </c>
      <c r="B7" s="20">
        <v>5</v>
      </c>
      <c r="C7" s="2">
        <v>6</v>
      </c>
      <c r="D7" s="21">
        <v>150</v>
      </c>
      <c r="E7" s="22">
        <f t="shared" si="0"/>
        <v>125</v>
      </c>
      <c r="F7" s="3">
        <v>23.05</v>
      </c>
      <c r="G7" s="23">
        <f t="shared" si="1"/>
        <v>2881.25</v>
      </c>
      <c r="H7" s="2" t="s">
        <v>29</v>
      </c>
    </row>
    <row r="8" spans="1:8" s="24" customFormat="1" ht="19.5" customHeight="1" x14ac:dyDescent="0.25">
      <c r="A8" s="19" t="s">
        <v>8</v>
      </c>
      <c r="B8" s="20">
        <v>5</v>
      </c>
      <c r="C8" s="2">
        <v>20</v>
      </c>
      <c r="D8" s="21">
        <v>175</v>
      </c>
      <c r="E8" s="22">
        <f t="shared" si="0"/>
        <v>43.75</v>
      </c>
      <c r="F8" s="3">
        <v>30.33</v>
      </c>
      <c r="G8" s="23">
        <f t="shared" si="1"/>
        <v>1326.9375</v>
      </c>
      <c r="H8" s="2" t="s">
        <v>30</v>
      </c>
    </row>
    <row r="9" spans="1:8" s="24" customFormat="1" ht="19.5" customHeight="1" x14ac:dyDescent="0.25">
      <c r="A9" s="19" t="s">
        <v>2</v>
      </c>
      <c r="B9" s="20">
        <v>5</v>
      </c>
      <c r="C9" s="2">
        <v>20</v>
      </c>
      <c r="D9" s="21">
        <v>200</v>
      </c>
      <c r="E9" s="22">
        <f t="shared" si="0"/>
        <v>50</v>
      </c>
      <c r="F9" s="3">
        <v>20.97</v>
      </c>
      <c r="G9" s="23">
        <f t="shared" si="1"/>
        <v>1048.5</v>
      </c>
      <c r="H9" s="2" t="s">
        <v>31</v>
      </c>
    </row>
    <row r="10" spans="1:8" s="24" customFormat="1" ht="19.5" customHeight="1" x14ac:dyDescent="0.25">
      <c r="A10" s="19" t="s">
        <v>12</v>
      </c>
      <c r="B10" s="20">
        <v>10</v>
      </c>
      <c r="C10" s="2">
        <v>3</v>
      </c>
      <c r="D10" s="21">
        <v>125</v>
      </c>
      <c r="E10" s="22">
        <f t="shared" si="0"/>
        <v>416.66666666666669</v>
      </c>
      <c r="F10" s="3">
        <v>11.33</v>
      </c>
      <c r="G10" s="23">
        <f t="shared" si="1"/>
        <v>4720.8333333333339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200</v>
      </c>
      <c r="E11" s="22">
        <f t="shared" si="0"/>
        <v>200</v>
      </c>
      <c r="F11" s="3">
        <v>12.33</v>
      </c>
      <c r="G11" s="23">
        <f t="shared" si="1"/>
        <v>2466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12</v>
      </c>
      <c r="D12" s="21">
        <v>650</v>
      </c>
      <c r="E12" s="22">
        <f t="shared" si="0"/>
        <v>541.66666666666663</v>
      </c>
      <c r="F12" s="3">
        <v>19.93</v>
      </c>
      <c r="G12" s="23">
        <f t="shared" si="1"/>
        <v>10795.416666666666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400</v>
      </c>
      <c r="E13" s="22">
        <f t="shared" si="0"/>
        <v>400</v>
      </c>
      <c r="F13" s="3">
        <v>25.13</v>
      </c>
      <c r="G13" s="23">
        <f t="shared" si="1"/>
        <v>10052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20</v>
      </c>
      <c r="D14" s="21">
        <v>65</v>
      </c>
      <c r="E14" s="22">
        <f t="shared" si="0"/>
        <v>32.5</v>
      </c>
      <c r="F14" s="3">
        <v>26.33</v>
      </c>
      <c r="G14" s="23">
        <f t="shared" si="1"/>
        <v>855.72499999999991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Eastern zone:</v>
      </c>
      <c r="F15" s="49"/>
      <c r="G15" s="25">
        <f>SUM(G5:G14)</f>
        <v>36689.683333333334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 xr:uid="{00000000-0002-0000-0100-000000000000}">
      <formula1>0</formula1>
    </dataValidation>
    <dataValidation type="decimal" operator="greaterThan" allowBlank="1" showInputMessage="1" showErrorMessage="1" errorTitle="Pack Size." error="Please enter only a numerical value." sqref="C5:C14" xr:uid="{00000000-0002-0000-0100-000001000000}">
      <formula1>0</formula1>
    </dataValidation>
    <dataValidation type="list" allowBlank="1" showInputMessage="1" showErrorMessage="1" sqref="B3" xr:uid="{00000000-0002-0000-0100-000002000000}">
      <formula1>Zones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I15"/>
  <sheetViews>
    <sheetView showZeros="0" zoomScale="120" zoomScaleNormal="120" workbookViewId="0">
      <selection activeCell="B1" sqref="B1:E1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51" t="s">
        <v>32</v>
      </c>
      <c r="C1" s="51"/>
      <c r="D1" s="51"/>
      <c r="E1" s="51"/>
    </row>
    <row r="2" spans="1:8" ht="18.75" customHeight="1" x14ac:dyDescent="0.25">
      <c r="A2" s="8" t="s">
        <v>24</v>
      </c>
      <c r="B2" s="31" t="s">
        <v>16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32" t="s">
        <v>0</v>
      </c>
      <c r="B4" s="32" t="s">
        <v>4</v>
      </c>
      <c r="C4" s="32" t="s">
        <v>3</v>
      </c>
      <c r="D4" s="32" t="s">
        <v>20</v>
      </c>
      <c r="E4" s="33" t="s">
        <v>22</v>
      </c>
      <c r="F4" s="32" t="s">
        <v>14</v>
      </c>
      <c r="G4" s="34" t="s">
        <v>21</v>
      </c>
      <c r="H4" s="32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12</v>
      </c>
      <c r="D5" s="21">
        <v>50</v>
      </c>
      <c r="E5" s="22">
        <f>IF(C5&gt;0,B5*D5/C5,D5)</f>
        <v>20.833333333333332</v>
      </c>
      <c r="F5" s="3">
        <v>25.33</v>
      </c>
      <c r="G5" s="23">
        <f>F5*E5</f>
        <v>527.70833333333326</v>
      </c>
      <c r="H5" s="2" t="s">
        <v>27</v>
      </c>
    </row>
    <row r="6" spans="1:8" s="24" customFormat="1" ht="19.5" customHeight="1" x14ac:dyDescent="0.25">
      <c r="A6" s="19" t="s">
        <v>5</v>
      </c>
      <c r="B6" s="20">
        <v>5</v>
      </c>
      <c r="C6" s="2">
        <v>20</v>
      </c>
      <c r="D6" s="21">
        <v>50</v>
      </c>
      <c r="E6" s="22">
        <f t="shared" ref="E6:E14" si="0">IF(C6&gt;0,B6*D6/C6,D6)</f>
        <v>12.5</v>
      </c>
      <c r="F6" s="3">
        <v>23.05</v>
      </c>
      <c r="G6" s="23">
        <f t="shared" ref="G6:G14" si="1">F6*E6</f>
        <v>288.125</v>
      </c>
      <c r="H6" s="2" t="s">
        <v>28</v>
      </c>
    </row>
    <row r="7" spans="1:8" s="24" customFormat="1" ht="19.5" customHeight="1" x14ac:dyDescent="0.25">
      <c r="A7" s="19" t="s">
        <v>7</v>
      </c>
      <c r="B7" s="20">
        <v>5</v>
      </c>
      <c r="C7" s="2">
        <v>6</v>
      </c>
      <c r="D7" s="21">
        <v>75</v>
      </c>
      <c r="E7" s="22">
        <f t="shared" si="0"/>
        <v>62.5</v>
      </c>
      <c r="F7" s="3">
        <v>23.05</v>
      </c>
      <c r="G7" s="23">
        <f t="shared" si="1"/>
        <v>1440.625</v>
      </c>
      <c r="H7" s="2" t="s">
        <v>29</v>
      </c>
    </row>
    <row r="8" spans="1:8" s="24" customFormat="1" ht="19.5" customHeight="1" x14ac:dyDescent="0.25">
      <c r="A8" s="19" t="s">
        <v>8</v>
      </c>
      <c r="B8" s="20">
        <v>5</v>
      </c>
      <c r="C8" s="2">
        <v>20</v>
      </c>
      <c r="D8" s="21">
        <v>75</v>
      </c>
      <c r="E8" s="22">
        <f t="shared" si="0"/>
        <v>18.75</v>
      </c>
      <c r="F8" s="3">
        <v>30.33</v>
      </c>
      <c r="G8" s="23">
        <f t="shared" si="1"/>
        <v>568.6875</v>
      </c>
      <c r="H8" s="2" t="s">
        <v>30</v>
      </c>
    </row>
    <row r="9" spans="1:8" s="24" customFormat="1" ht="19.5" customHeight="1" x14ac:dyDescent="0.25">
      <c r="A9" s="19" t="s">
        <v>2</v>
      </c>
      <c r="B9" s="20">
        <v>5</v>
      </c>
      <c r="C9" s="2">
        <v>20</v>
      </c>
      <c r="D9" s="21">
        <v>75</v>
      </c>
      <c r="E9" s="22">
        <f t="shared" si="0"/>
        <v>18.75</v>
      </c>
      <c r="F9" s="3">
        <v>20.97</v>
      </c>
      <c r="G9" s="23">
        <f t="shared" si="1"/>
        <v>393.1875</v>
      </c>
      <c r="H9" s="2" t="s">
        <v>31</v>
      </c>
    </row>
    <row r="10" spans="1:8" s="24" customFormat="1" ht="19.5" customHeight="1" x14ac:dyDescent="0.25">
      <c r="A10" s="19" t="s">
        <v>12</v>
      </c>
      <c r="B10" s="20">
        <v>10</v>
      </c>
      <c r="C10" s="2">
        <v>3</v>
      </c>
      <c r="D10" s="21">
        <v>50</v>
      </c>
      <c r="E10" s="22">
        <f t="shared" si="0"/>
        <v>166.66666666666666</v>
      </c>
      <c r="F10" s="3">
        <v>11.33</v>
      </c>
      <c r="G10" s="23">
        <f t="shared" si="1"/>
        <v>1888.3333333333333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50</v>
      </c>
      <c r="E11" s="22">
        <f t="shared" si="0"/>
        <v>50</v>
      </c>
      <c r="F11" s="3">
        <v>12.33</v>
      </c>
      <c r="G11" s="23">
        <f t="shared" si="1"/>
        <v>616.5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12</v>
      </c>
      <c r="D12" s="21">
        <v>200</v>
      </c>
      <c r="E12" s="22">
        <f t="shared" si="0"/>
        <v>166.66666666666666</v>
      </c>
      <c r="F12" s="3">
        <v>19.93</v>
      </c>
      <c r="G12" s="23">
        <f t="shared" si="1"/>
        <v>3321.6666666666665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125</v>
      </c>
      <c r="E13" s="22">
        <f t="shared" si="0"/>
        <v>125</v>
      </c>
      <c r="F13" s="3">
        <v>25.13</v>
      </c>
      <c r="G13" s="23">
        <f t="shared" si="1"/>
        <v>3141.25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20</v>
      </c>
      <c r="D14" s="21">
        <v>20</v>
      </c>
      <c r="E14" s="22">
        <f t="shared" si="0"/>
        <v>10</v>
      </c>
      <c r="F14" s="3">
        <v>26.33</v>
      </c>
      <c r="G14" s="23">
        <f t="shared" si="1"/>
        <v>263.29999999999995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Northern zone:</v>
      </c>
      <c r="F15" s="49"/>
      <c r="G15" s="25">
        <f>SUM(G5:G14)</f>
        <v>12449.383333333331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 xr:uid="{00000000-0002-0000-0200-000000000000}">
      <formula1>0</formula1>
    </dataValidation>
    <dataValidation type="decimal" operator="greaterThan" allowBlank="1" showInputMessage="1" showErrorMessage="1" errorTitle="Pack Size." error="Please enter only a numerical value." sqref="C5:C14" xr:uid="{00000000-0002-0000-0200-000001000000}">
      <formula1>0</formula1>
    </dataValidation>
    <dataValidation type="list" allowBlank="1" showInputMessage="1" showErrorMessage="1" sqref="B3" xr:uid="{00000000-0002-0000-0200-000002000000}">
      <formula1>Zones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AFAF"/>
    <pageSetUpPr fitToPage="1"/>
  </sheetPr>
  <dimension ref="A1:I15"/>
  <sheetViews>
    <sheetView showZeros="0" zoomScale="120" zoomScaleNormal="120" workbookViewId="0">
      <selection activeCell="B1" sqref="B1:E1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52" t="s">
        <v>32</v>
      </c>
      <c r="C1" s="52"/>
      <c r="D1" s="52"/>
      <c r="E1" s="52"/>
    </row>
    <row r="2" spans="1:8" ht="18.75" customHeight="1" x14ac:dyDescent="0.25">
      <c r="A2" s="8" t="s">
        <v>24</v>
      </c>
      <c r="B2" s="39" t="s">
        <v>25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40" t="s">
        <v>0</v>
      </c>
      <c r="B4" s="40" t="s">
        <v>4</v>
      </c>
      <c r="C4" s="40" t="s">
        <v>3</v>
      </c>
      <c r="D4" s="40" t="s">
        <v>20</v>
      </c>
      <c r="E4" s="41" t="s">
        <v>22</v>
      </c>
      <c r="F4" s="40" t="s">
        <v>14</v>
      </c>
      <c r="G4" s="42" t="s">
        <v>21</v>
      </c>
      <c r="H4" s="40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12</v>
      </c>
      <c r="D5" s="21">
        <v>200</v>
      </c>
      <c r="E5" s="22">
        <f>IF(C5&gt;0,B5*D5/C5,D5)</f>
        <v>83.333333333333329</v>
      </c>
      <c r="F5" s="3">
        <v>25.33</v>
      </c>
      <c r="G5" s="23">
        <f>F5*E5</f>
        <v>2110.833333333333</v>
      </c>
      <c r="H5" s="2" t="s">
        <v>27</v>
      </c>
    </row>
    <row r="6" spans="1:8" s="24" customFormat="1" ht="19.5" customHeight="1" x14ac:dyDescent="0.25">
      <c r="A6" s="19" t="s">
        <v>5</v>
      </c>
      <c r="B6" s="20">
        <v>5</v>
      </c>
      <c r="C6" s="2">
        <v>20</v>
      </c>
      <c r="D6" s="21">
        <v>100</v>
      </c>
      <c r="E6" s="22">
        <f t="shared" ref="E6:E14" si="0">IF(C6&gt;0,B6*D6/C6,D6)</f>
        <v>25</v>
      </c>
      <c r="F6" s="3">
        <v>23.05</v>
      </c>
      <c r="G6" s="23">
        <f t="shared" ref="G6:G14" si="1">F6*E6</f>
        <v>576.25</v>
      </c>
      <c r="H6" s="2" t="s">
        <v>28</v>
      </c>
    </row>
    <row r="7" spans="1:8" s="24" customFormat="1" ht="19.5" customHeight="1" x14ac:dyDescent="0.25">
      <c r="A7" s="19" t="s">
        <v>7</v>
      </c>
      <c r="B7" s="20">
        <v>5</v>
      </c>
      <c r="C7" s="2">
        <v>6</v>
      </c>
      <c r="D7" s="21">
        <v>175</v>
      </c>
      <c r="E7" s="22">
        <f t="shared" si="0"/>
        <v>145.83333333333334</v>
      </c>
      <c r="F7" s="3">
        <v>23.05</v>
      </c>
      <c r="G7" s="23">
        <f t="shared" si="1"/>
        <v>3361.4583333333335</v>
      </c>
      <c r="H7" s="2" t="s">
        <v>29</v>
      </c>
    </row>
    <row r="8" spans="1:8" s="24" customFormat="1" ht="19.5" customHeight="1" x14ac:dyDescent="0.25">
      <c r="A8" s="19" t="s">
        <v>8</v>
      </c>
      <c r="B8" s="20">
        <v>5</v>
      </c>
      <c r="C8" s="2">
        <v>20</v>
      </c>
      <c r="D8" s="21">
        <v>100</v>
      </c>
      <c r="E8" s="22">
        <f t="shared" si="0"/>
        <v>25</v>
      </c>
      <c r="F8" s="3">
        <v>30.33</v>
      </c>
      <c r="G8" s="23">
        <f t="shared" si="1"/>
        <v>758.25</v>
      </c>
      <c r="H8" s="2" t="s">
        <v>30</v>
      </c>
    </row>
    <row r="9" spans="1:8" s="24" customFormat="1" ht="19.5" customHeight="1" x14ac:dyDescent="0.25">
      <c r="A9" s="19" t="s">
        <v>2</v>
      </c>
      <c r="B9" s="20">
        <v>5</v>
      </c>
      <c r="C9" s="2">
        <v>20</v>
      </c>
      <c r="D9" s="21">
        <v>175</v>
      </c>
      <c r="E9" s="22">
        <f t="shared" si="0"/>
        <v>43.75</v>
      </c>
      <c r="F9" s="3">
        <v>20.97</v>
      </c>
      <c r="G9" s="23">
        <f t="shared" si="1"/>
        <v>917.4375</v>
      </c>
      <c r="H9" s="2" t="s">
        <v>31</v>
      </c>
    </row>
    <row r="10" spans="1:8" s="24" customFormat="1" ht="19.5" customHeight="1" x14ac:dyDescent="0.25">
      <c r="A10" s="19" t="s">
        <v>12</v>
      </c>
      <c r="B10" s="20">
        <v>10</v>
      </c>
      <c r="C10" s="2">
        <v>3</v>
      </c>
      <c r="D10" s="21">
        <v>175</v>
      </c>
      <c r="E10" s="22">
        <f t="shared" si="0"/>
        <v>583.33333333333337</v>
      </c>
      <c r="F10" s="3">
        <v>11.33</v>
      </c>
      <c r="G10" s="23">
        <f t="shared" si="1"/>
        <v>6609.166666666667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225</v>
      </c>
      <c r="E11" s="22">
        <f t="shared" si="0"/>
        <v>225</v>
      </c>
      <c r="F11" s="3">
        <v>12.33</v>
      </c>
      <c r="G11" s="23">
        <f t="shared" si="1"/>
        <v>2774.25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12</v>
      </c>
      <c r="D12" s="21">
        <v>650</v>
      </c>
      <c r="E12" s="22">
        <f t="shared" si="0"/>
        <v>541.66666666666663</v>
      </c>
      <c r="F12" s="3">
        <v>19.93</v>
      </c>
      <c r="G12" s="23">
        <f t="shared" si="1"/>
        <v>10795.416666666666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450</v>
      </c>
      <c r="E13" s="22">
        <f t="shared" si="0"/>
        <v>450</v>
      </c>
      <c r="F13" s="3">
        <v>25.13</v>
      </c>
      <c r="G13" s="23">
        <f t="shared" si="1"/>
        <v>11308.5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20</v>
      </c>
      <c r="D14" s="21">
        <v>75</v>
      </c>
      <c r="E14" s="22">
        <f t="shared" si="0"/>
        <v>37.5</v>
      </c>
      <c r="F14" s="3">
        <v>26.33</v>
      </c>
      <c r="G14" s="23">
        <f t="shared" si="1"/>
        <v>987.37499999999989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Seacoast zone:</v>
      </c>
      <c r="F15" s="49"/>
      <c r="G15" s="25">
        <f>SUM(G5:G14)</f>
        <v>40198.9375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 xr:uid="{00000000-0002-0000-0300-000000000000}">
      <formula1>0</formula1>
    </dataValidation>
    <dataValidation type="decimal" operator="greaterThan" allowBlank="1" showInputMessage="1" showErrorMessage="1" errorTitle="Pack Size." error="Please enter only a numerical value." sqref="C5:C14" xr:uid="{00000000-0002-0000-0300-000001000000}">
      <formula1>0</formula1>
    </dataValidation>
    <dataValidation type="list" allowBlank="1" showInputMessage="1" showErrorMessage="1" sqref="B3" xr:uid="{00000000-0002-0000-0300-000002000000}">
      <formula1>Zones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I15"/>
  <sheetViews>
    <sheetView showZeros="0" zoomScale="120" zoomScaleNormal="120" workbookViewId="0">
      <selection activeCell="B1" sqref="B1:E1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53" t="s">
        <v>32</v>
      </c>
      <c r="C1" s="53"/>
      <c r="D1" s="53"/>
      <c r="E1" s="53"/>
    </row>
    <row r="2" spans="1:8" ht="18.75" customHeight="1" x14ac:dyDescent="0.25">
      <c r="A2" s="8" t="s">
        <v>24</v>
      </c>
      <c r="B2" s="35" t="s">
        <v>18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36" t="s">
        <v>0</v>
      </c>
      <c r="B4" s="36" t="s">
        <v>4</v>
      </c>
      <c r="C4" s="36" t="s">
        <v>3</v>
      </c>
      <c r="D4" s="36" t="s">
        <v>20</v>
      </c>
      <c r="E4" s="37" t="s">
        <v>22</v>
      </c>
      <c r="F4" s="36" t="s">
        <v>14</v>
      </c>
      <c r="G4" s="38" t="s">
        <v>21</v>
      </c>
      <c r="H4" s="36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12</v>
      </c>
      <c r="D5" s="21">
        <v>200</v>
      </c>
      <c r="E5" s="22">
        <f>IF(C5&gt;0,B5*D5/C5,D5)</f>
        <v>83.333333333333329</v>
      </c>
      <c r="F5" s="3">
        <v>25.33</v>
      </c>
      <c r="G5" s="23">
        <f>F5*E5</f>
        <v>2110.833333333333</v>
      </c>
      <c r="H5" s="2" t="s">
        <v>27</v>
      </c>
    </row>
    <row r="6" spans="1:8" s="24" customFormat="1" ht="19.5" customHeight="1" x14ac:dyDescent="0.25">
      <c r="A6" s="19" t="s">
        <v>5</v>
      </c>
      <c r="B6" s="20">
        <v>5</v>
      </c>
      <c r="C6" s="2">
        <v>20</v>
      </c>
      <c r="D6" s="21">
        <v>70</v>
      </c>
      <c r="E6" s="22">
        <f t="shared" ref="E6:E14" si="0">IF(C6&gt;0,B6*D6/C6,D6)</f>
        <v>17.5</v>
      </c>
      <c r="F6" s="3">
        <v>23.05</v>
      </c>
      <c r="G6" s="23">
        <f t="shared" ref="G6:G14" si="1">F6*E6</f>
        <v>403.375</v>
      </c>
      <c r="H6" s="2" t="s">
        <v>28</v>
      </c>
    </row>
    <row r="7" spans="1:8" s="24" customFormat="1" ht="19.5" customHeight="1" x14ac:dyDescent="0.25">
      <c r="A7" s="19" t="s">
        <v>7</v>
      </c>
      <c r="B7" s="20">
        <v>5</v>
      </c>
      <c r="C7" s="2">
        <v>6</v>
      </c>
      <c r="D7" s="21">
        <v>150</v>
      </c>
      <c r="E7" s="22">
        <f t="shared" si="0"/>
        <v>125</v>
      </c>
      <c r="F7" s="3">
        <v>23.05</v>
      </c>
      <c r="G7" s="23">
        <f t="shared" si="1"/>
        <v>2881.25</v>
      </c>
      <c r="H7" s="2" t="s">
        <v>29</v>
      </c>
    </row>
    <row r="8" spans="1:8" s="24" customFormat="1" ht="19.5" customHeight="1" x14ac:dyDescent="0.25">
      <c r="A8" s="19" t="s">
        <v>8</v>
      </c>
      <c r="B8" s="20">
        <v>5</v>
      </c>
      <c r="C8" s="2">
        <v>20</v>
      </c>
      <c r="D8" s="21">
        <v>200</v>
      </c>
      <c r="E8" s="22">
        <f t="shared" si="0"/>
        <v>50</v>
      </c>
      <c r="F8" s="3">
        <v>30.33</v>
      </c>
      <c r="G8" s="23">
        <f t="shared" si="1"/>
        <v>1516.5</v>
      </c>
      <c r="H8" s="2" t="s">
        <v>30</v>
      </c>
    </row>
    <row r="9" spans="1:8" s="24" customFormat="1" ht="19.5" customHeight="1" x14ac:dyDescent="0.25">
      <c r="A9" s="19" t="s">
        <v>2</v>
      </c>
      <c r="B9" s="20">
        <v>5</v>
      </c>
      <c r="C9" s="2">
        <v>20</v>
      </c>
      <c r="D9" s="21">
        <v>225</v>
      </c>
      <c r="E9" s="22">
        <f t="shared" si="0"/>
        <v>56.25</v>
      </c>
      <c r="F9" s="3">
        <v>20.97</v>
      </c>
      <c r="G9" s="23">
        <f t="shared" si="1"/>
        <v>1179.5625</v>
      </c>
      <c r="H9" s="2" t="s">
        <v>31</v>
      </c>
    </row>
    <row r="10" spans="1:8" s="24" customFormat="1" ht="19.5" customHeight="1" x14ac:dyDescent="0.25">
      <c r="A10" s="19" t="s">
        <v>12</v>
      </c>
      <c r="B10" s="20">
        <v>10</v>
      </c>
      <c r="C10" s="2">
        <v>3</v>
      </c>
      <c r="D10" s="21">
        <v>175</v>
      </c>
      <c r="E10" s="22">
        <f t="shared" si="0"/>
        <v>583.33333333333337</v>
      </c>
      <c r="F10" s="3">
        <v>11.33</v>
      </c>
      <c r="G10" s="23">
        <f t="shared" si="1"/>
        <v>6609.166666666667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190</v>
      </c>
      <c r="E11" s="22">
        <f t="shared" si="0"/>
        <v>190</v>
      </c>
      <c r="F11" s="3">
        <v>12.33</v>
      </c>
      <c r="G11" s="23">
        <f t="shared" si="1"/>
        <v>2342.6999999999998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12</v>
      </c>
      <c r="D12" s="21">
        <v>675</v>
      </c>
      <c r="E12" s="22">
        <f t="shared" si="0"/>
        <v>562.5</v>
      </c>
      <c r="F12" s="3">
        <v>19.93</v>
      </c>
      <c r="G12" s="23">
        <f t="shared" si="1"/>
        <v>11210.625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500</v>
      </c>
      <c r="E13" s="22">
        <f t="shared" si="0"/>
        <v>500</v>
      </c>
      <c r="F13" s="3">
        <v>25.13</v>
      </c>
      <c r="G13" s="23">
        <f t="shared" si="1"/>
        <v>12565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20</v>
      </c>
      <c r="D14" s="21">
        <v>70</v>
      </c>
      <c r="E14" s="22">
        <f t="shared" si="0"/>
        <v>35</v>
      </c>
      <c r="F14" s="3">
        <v>26.33</v>
      </c>
      <c r="G14" s="23">
        <f t="shared" si="1"/>
        <v>921.55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Western zone:</v>
      </c>
      <c r="F15" s="49"/>
      <c r="G15" s="25">
        <f>SUM(G5:G14)</f>
        <v>41740.5625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list" allowBlank="1" showInputMessage="1" showErrorMessage="1" sqref="B3" xr:uid="{00000000-0002-0000-0400-000000000000}">
      <formula1>Zones</formula1>
    </dataValidation>
    <dataValidation type="decimal" operator="greaterThan" allowBlank="1" showInputMessage="1" showErrorMessage="1" errorTitle="Pack Size." error="Please enter only a numerical value." sqref="C5:C14" xr:uid="{00000000-0002-0000-0400-000001000000}">
      <formula1>0</formula1>
    </dataValidation>
    <dataValidation type="decimal" operator="greaterThan" allowBlank="1" showInputMessage="1" showErrorMessage="1" errorTitle="Price" error="Please enter only a numerical value that reflects your price per case." sqref="F5:F14" xr:uid="{00000000-0002-0000-0400-000002000000}">
      <formula1>0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  <pageSetUpPr fitToPage="1"/>
  </sheetPr>
  <dimension ref="A1:I15"/>
  <sheetViews>
    <sheetView showZeros="0" zoomScale="120" zoomScaleNormal="120" workbookViewId="0">
      <selection activeCell="B1" sqref="B1:E1"/>
    </sheetView>
  </sheetViews>
  <sheetFormatPr defaultColWidth="0" defaultRowHeight="15" customHeight="1" zeroHeight="1" x14ac:dyDescent="0.25"/>
  <cols>
    <col min="1" max="1" width="34.28515625" style="7" customWidth="1"/>
    <col min="2" max="4" width="11.7109375" style="5" customWidth="1"/>
    <col min="5" max="5" width="11.7109375" style="26" customWidth="1"/>
    <col min="6" max="6" width="11.42578125" style="5" customWidth="1"/>
    <col min="7" max="7" width="13.140625" style="6" customWidth="1"/>
    <col min="8" max="8" width="21.7109375" style="7" customWidth="1"/>
    <col min="9" max="9" width="0.7109375" style="7" customWidth="1"/>
    <col min="10" max="16384" width="9.140625" style="7" hidden="1"/>
  </cols>
  <sheetData>
    <row r="1" spans="1:8" ht="20.25" customHeight="1" x14ac:dyDescent="0.25">
      <c r="A1" s="4" t="s">
        <v>23</v>
      </c>
      <c r="B1" s="54" t="s">
        <v>32</v>
      </c>
      <c r="C1" s="54"/>
      <c r="D1" s="54"/>
      <c r="E1" s="54"/>
    </row>
    <row r="2" spans="1:8" ht="18.75" customHeight="1" x14ac:dyDescent="0.25">
      <c r="A2" s="8" t="s">
        <v>24</v>
      </c>
      <c r="B2" s="43" t="s">
        <v>26</v>
      </c>
      <c r="C2" s="10"/>
      <c r="D2" s="11"/>
      <c r="E2" s="12"/>
      <c r="F2" s="10"/>
      <c r="G2" s="13"/>
      <c r="H2" s="14"/>
    </row>
    <row r="3" spans="1:8" ht="18.75" customHeight="1" x14ac:dyDescent="0.25">
      <c r="A3" s="8"/>
      <c r="B3" s="10"/>
      <c r="C3" s="10"/>
      <c r="D3" s="11"/>
      <c r="E3" s="12"/>
      <c r="F3" s="10"/>
      <c r="G3" s="13"/>
      <c r="H3" s="14"/>
    </row>
    <row r="4" spans="1:8" s="18" customFormat="1" ht="38.25" x14ac:dyDescent="0.25">
      <c r="A4" s="44" t="s">
        <v>0</v>
      </c>
      <c r="B4" s="44" t="s">
        <v>4</v>
      </c>
      <c r="C4" s="44" t="s">
        <v>3</v>
      </c>
      <c r="D4" s="44" t="s">
        <v>20</v>
      </c>
      <c r="E4" s="45" t="s">
        <v>22</v>
      </c>
      <c r="F4" s="44" t="s">
        <v>14</v>
      </c>
      <c r="G4" s="46" t="s">
        <v>21</v>
      </c>
      <c r="H4" s="44" t="s">
        <v>13</v>
      </c>
    </row>
    <row r="5" spans="1:8" s="24" customFormat="1" ht="19.5" customHeight="1" x14ac:dyDescent="0.25">
      <c r="A5" s="19" t="s">
        <v>6</v>
      </c>
      <c r="B5" s="20">
        <v>5</v>
      </c>
      <c r="C5" s="2">
        <v>12</v>
      </c>
      <c r="D5" s="21">
        <v>300</v>
      </c>
      <c r="E5" s="22">
        <f>IF(C5&gt;0,B5*D5/C5,D5)</f>
        <v>125</v>
      </c>
      <c r="F5" s="3">
        <v>25.33</v>
      </c>
      <c r="G5" s="23">
        <f>F5*E5</f>
        <v>3166.25</v>
      </c>
      <c r="H5" s="2" t="s">
        <v>27</v>
      </c>
    </row>
    <row r="6" spans="1:8" s="24" customFormat="1" ht="19.5" customHeight="1" x14ac:dyDescent="0.25">
      <c r="A6" s="19" t="s">
        <v>5</v>
      </c>
      <c r="B6" s="20">
        <v>5</v>
      </c>
      <c r="C6" s="2">
        <v>20</v>
      </c>
      <c r="D6" s="21">
        <v>150</v>
      </c>
      <c r="E6" s="22">
        <f t="shared" ref="E6:E14" si="0">IF(C6&gt;0,B6*D6/C6,D6)</f>
        <v>37.5</v>
      </c>
      <c r="F6" s="3">
        <v>23.05</v>
      </c>
      <c r="G6" s="23">
        <f t="shared" ref="G6:G14" si="1">F6*E6</f>
        <v>864.375</v>
      </c>
      <c r="H6" s="2" t="s">
        <v>28</v>
      </c>
    </row>
    <row r="7" spans="1:8" s="24" customFormat="1" ht="19.5" customHeight="1" x14ac:dyDescent="0.25">
      <c r="A7" s="19" t="s">
        <v>7</v>
      </c>
      <c r="B7" s="20">
        <v>5</v>
      </c>
      <c r="C7" s="2">
        <v>6</v>
      </c>
      <c r="D7" s="21">
        <v>200</v>
      </c>
      <c r="E7" s="22">
        <f t="shared" si="0"/>
        <v>166.66666666666666</v>
      </c>
      <c r="F7" s="3">
        <v>23.05</v>
      </c>
      <c r="G7" s="23">
        <f t="shared" si="1"/>
        <v>3841.6666666666665</v>
      </c>
      <c r="H7" s="2" t="s">
        <v>29</v>
      </c>
    </row>
    <row r="8" spans="1:8" s="24" customFormat="1" ht="19.5" customHeight="1" x14ac:dyDescent="0.25">
      <c r="A8" s="19" t="s">
        <v>8</v>
      </c>
      <c r="B8" s="20">
        <v>5</v>
      </c>
      <c r="C8" s="2">
        <v>20</v>
      </c>
      <c r="D8" s="21">
        <v>225</v>
      </c>
      <c r="E8" s="22">
        <f t="shared" si="0"/>
        <v>56.25</v>
      </c>
      <c r="F8" s="3">
        <v>30.33</v>
      </c>
      <c r="G8" s="23">
        <f t="shared" si="1"/>
        <v>1706.0625</v>
      </c>
      <c r="H8" s="2" t="s">
        <v>30</v>
      </c>
    </row>
    <row r="9" spans="1:8" s="24" customFormat="1" ht="19.5" customHeight="1" x14ac:dyDescent="0.25">
      <c r="A9" s="19" t="s">
        <v>2</v>
      </c>
      <c r="B9" s="20">
        <v>5</v>
      </c>
      <c r="C9" s="2">
        <v>20</v>
      </c>
      <c r="D9" s="21">
        <v>250</v>
      </c>
      <c r="E9" s="22">
        <f t="shared" si="0"/>
        <v>62.5</v>
      </c>
      <c r="F9" s="3">
        <v>20.97</v>
      </c>
      <c r="G9" s="23">
        <f t="shared" si="1"/>
        <v>1310.625</v>
      </c>
      <c r="H9" s="2" t="s">
        <v>31</v>
      </c>
    </row>
    <row r="10" spans="1:8" s="24" customFormat="1" ht="19.5" customHeight="1" x14ac:dyDescent="0.25">
      <c r="A10" s="19" t="s">
        <v>12</v>
      </c>
      <c r="B10" s="20">
        <v>10</v>
      </c>
      <c r="C10" s="2">
        <v>3</v>
      </c>
      <c r="D10" s="21">
        <v>200</v>
      </c>
      <c r="E10" s="22">
        <f t="shared" si="0"/>
        <v>666.66666666666663</v>
      </c>
      <c r="F10" s="3">
        <v>11.33</v>
      </c>
      <c r="G10" s="23">
        <f t="shared" si="1"/>
        <v>7553.333333333333</v>
      </c>
      <c r="H10" s="2"/>
    </row>
    <row r="11" spans="1:8" s="24" customFormat="1" ht="19.5" customHeight="1" x14ac:dyDescent="0.25">
      <c r="A11" s="19" t="s">
        <v>1</v>
      </c>
      <c r="B11" s="20">
        <v>3</v>
      </c>
      <c r="C11" s="2">
        <v>3</v>
      </c>
      <c r="D11" s="21">
        <v>250</v>
      </c>
      <c r="E11" s="22">
        <f t="shared" si="0"/>
        <v>250</v>
      </c>
      <c r="F11" s="3">
        <v>12.33</v>
      </c>
      <c r="G11" s="23">
        <f t="shared" si="1"/>
        <v>3082.5</v>
      </c>
      <c r="H11" s="2"/>
    </row>
    <row r="12" spans="1:8" s="24" customFormat="1" ht="19.5" customHeight="1" x14ac:dyDescent="0.25">
      <c r="A12" s="19" t="s">
        <v>10</v>
      </c>
      <c r="B12" s="20">
        <v>10</v>
      </c>
      <c r="C12" s="2">
        <v>12</v>
      </c>
      <c r="D12" s="21">
        <v>800</v>
      </c>
      <c r="E12" s="22">
        <f t="shared" si="0"/>
        <v>666.66666666666663</v>
      </c>
      <c r="F12" s="3">
        <v>19.93</v>
      </c>
      <c r="G12" s="23">
        <f t="shared" si="1"/>
        <v>13286.666666666666</v>
      </c>
      <c r="H12" s="2"/>
    </row>
    <row r="13" spans="1:8" s="24" customFormat="1" ht="19.5" customHeight="1" x14ac:dyDescent="0.25">
      <c r="A13" s="19" t="s">
        <v>11</v>
      </c>
      <c r="B13" s="20">
        <v>10</v>
      </c>
      <c r="C13" s="2">
        <v>10</v>
      </c>
      <c r="D13" s="21">
        <v>600</v>
      </c>
      <c r="E13" s="22">
        <f t="shared" si="0"/>
        <v>600</v>
      </c>
      <c r="F13" s="3">
        <v>25.13</v>
      </c>
      <c r="G13" s="23">
        <f t="shared" si="1"/>
        <v>15078</v>
      </c>
      <c r="H13" s="2"/>
    </row>
    <row r="14" spans="1:8" s="24" customFormat="1" ht="19.5" customHeight="1" x14ac:dyDescent="0.25">
      <c r="A14" s="19" t="s">
        <v>9</v>
      </c>
      <c r="B14" s="20">
        <v>10</v>
      </c>
      <c r="C14" s="2">
        <v>20</v>
      </c>
      <c r="D14" s="21">
        <v>100</v>
      </c>
      <c r="E14" s="22">
        <f t="shared" si="0"/>
        <v>50</v>
      </c>
      <c r="F14" s="3">
        <v>26.33</v>
      </c>
      <c r="G14" s="23">
        <f t="shared" si="1"/>
        <v>1316.5</v>
      </c>
      <c r="H14" s="2"/>
    </row>
    <row r="15" spans="1:8" ht="21" customHeight="1" x14ac:dyDescent="0.25">
      <c r="A15" s="48"/>
      <c r="B15" s="48"/>
      <c r="C15" s="48"/>
      <c r="D15" s="48"/>
      <c r="E15" s="49" t="str">
        <f>"Total for "&amp;B2&amp;" zone:"</f>
        <v>Total for Nashua zone:</v>
      </c>
      <c r="F15" s="49"/>
      <c r="G15" s="25">
        <f>SUM(G5:G14)</f>
        <v>51205.979166666664</v>
      </c>
      <c r="H15" s="24"/>
    </row>
  </sheetData>
  <sheetProtection password="9C06" sheet="1" objects="1" scenarios="1"/>
  <mergeCells count="3">
    <mergeCell ref="B1:E1"/>
    <mergeCell ref="A15:D15"/>
    <mergeCell ref="E15:F15"/>
  </mergeCells>
  <dataValidations count="3">
    <dataValidation type="decimal" operator="greaterThan" allowBlank="1" showInputMessage="1" showErrorMessage="1" errorTitle="Price" error="Please enter only a numerical value that reflects your price per case." sqref="F5:F14" xr:uid="{00000000-0002-0000-0500-000000000000}">
      <formula1>0</formula1>
    </dataValidation>
    <dataValidation type="decimal" operator="greaterThan" allowBlank="1" showInputMessage="1" showErrorMessage="1" errorTitle="Pack Size." error="Please enter only a numerical value." sqref="C5:C14" xr:uid="{00000000-0002-0000-0500-000001000000}">
      <formula1>0</formula1>
    </dataValidation>
    <dataValidation type="list" allowBlank="1" showInputMessage="1" showErrorMessage="1" sqref="B3" xr:uid="{00000000-0002-0000-0500-000002000000}">
      <formula1>Zones</formula1>
    </dataValidation>
  </dataValidations>
  <pageMargins left="0.7" right="0.7" top="0.75" bottom="0.75" header="0.3" footer="0.3"/>
  <pageSetup scale="96" fitToHeight="0" orientation="landscape" r:id="rId1"/>
  <headerFooter>
    <oddHeader>&amp;LNew Hampshire Buying Group Produce RFP 2020-2022&amp;RAttachment 1 - Precuts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9"/>
  <sheetViews>
    <sheetView workbookViewId="0">
      <selection activeCell="E25" sqref="E25"/>
    </sheetView>
  </sheetViews>
  <sheetFormatPr defaultRowHeight="15" x14ac:dyDescent="0.25"/>
  <cols>
    <col min="1" max="1" width="26" customWidth="1"/>
    <col min="2" max="5" width="9.140625" style="1"/>
  </cols>
  <sheetData>
    <row r="2" spans="1:5" x14ac:dyDescent="0.25">
      <c r="A2" t="s">
        <v>15</v>
      </c>
    </row>
    <row r="3" spans="1:5" x14ac:dyDescent="0.25">
      <c r="A3" t="s">
        <v>17</v>
      </c>
    </row>
    <row r="4" spans="1:5" x14ac:dyDescent="0.25">
      <c r="A4" t="s">
        <v>19</v>
      </c>
    </row>
    <row r="5" spans="1:5" x14ac:dyDescent="0.25">
      <c r="A5" t="s">
        <v>16</v>
      </c>
    </row>
    <row r="6" spans="1:5" x14ac:dyDescent="0.25">
      <c r="A6" t="s">
        <v>18</v>
      </c>
    </row>
    <row r="9" spans="1:5" x14ac:dyDescent="0.25">
      <c r="B9" s="1" t="s">
        <v>17</v>
      </c>
      <c r="C9" s="1" t="s">
        <v>19</v>
      </c>
      <c r="D9" s="1" t="s">
        <v>16</v>
      </c>
      <c r="E9" s="1" t="s">
        <v>18</v>
      </c>
    </row>
    <row r="10" spans="1:5" x14ac:dyDescent="0.25">
      <c r="A10" t="s">
        <v>6</v>
      </c>
      <c r="B10" s="1">
        <v>200</v>
      </c>
      <c r="C10" s="1">
        <v>250</v>
      </c>
      <c r="D10" s="1">
        <v>50</v>
      </c>
      <c r="E10" s="1">
        <v>300</v>
      </c>
    </row>
    <row r="11" spans="1:5" x14ac:dyDescent="0.25">
      <c r="A11" t="s">
        <v>5</v>
      </c>
      <c r="B11" s="1">
        <v>75</v>
      </c>
      <c r="C11" s="1">
        <v>100</v>
      </c>
      <c r="D11" s="1">
        <v>50</v>
      </c>
      <c r="E11" s="1">
        <v>150</v>
      </c>
    </row>
    <row r="12" spans="1:5" x14ac:dyDescent="0.25">
      <c r="A12" t="s">
        <v>7</v>
      </c>
      <c r="B12" s="1">
        <v>150</v>
      </c>
      <c r="C12" s="1">
        <v>175</v>
      </c>
      <c r="D12" s="1">
        <v>75</v>
      </c>
      <c r="E12" s="1">
        <v>200</v>
      </c>
    </row>
    <row r="13" spans="1:5" x14ac:dyDescent="0.25">
      <c r="A13" t="s">
        <v>8</v>
      </c>
      <c r="B13" s="1">
        <v>225</v>
      </c>
      <c r="C13" s="1">
        <v>250</v>
      </c>
      <c r="D13" s="1">
        <v>75</v>
      </c>
      <c r="E13" s="1">
        <v>225</v>
      </c>
    </row>
    <row r="14" spans="1:5" x14ac:dyDescent="0.25">
      <c r="A14" t="s">
        <v>2</v>
      </c>
      <c r="B14" s="1">
        <v>175</v>
      </c>
      <c r="C14" s="1">
        <v>225</v>
      </c>
      <c r="D14" s="1">
        <v>75</v>
      </c>
      <c r="E14" s="1">
        <v>250</v>
      </c>
    </row>
    <row r="15" spans="1:5" x14ac:dyDescent="0.25">
      <c r="A15" t="s">
        <v>12</v>
      </c>
      <c r="B15" s="1">
        <v>100</v>
      </c>
      <c r="C15" s="1">
        <v>150</v>
      </c>
      <c r="D15" s="1">
        <v>50</v>
      </c>
      <c r="E15" s="1">
        <v>200</v>
      </c>
    </row>
    <row r="16" spans="1:5" x14ac:dyDescent="0.25">
      <c r="A16" t="s">
        <v>1</v>
      </c>
      <c r="B16" s="1">
        <v>150</v>
      </c>
      <c r="C16" s="1">
        <v>225</v>
      </c>
      <c r="D16" s="1">
        <v>50</v>
      </c>
      <c r="E16" s="1">
        <v>250</v>
      </c>
    </row>
    <row r="17" spans="1:5" x14ac:dyDescent="0.25">
      <c r="A17" t="s">
        <v>10</v>
      </c>
      <c r="B17" s="1">
        <v>500</v>
      </c>
      <c r="C17" s="1">
        <v>750</v>
      </c>
      <c r="D17" s="1">
        <v>200</v>
      </c>
      <c r="E17" s="1">
        <v>800</v>
      </c>
    </row>
    <row r="18" spans="1:5" x14ac:dyDescent="0.25">
      <c r="A18" t="s">
        <v>11</v>
      </c>
      <c r="B18" s="1">
        <v>450</v>
      </c>
      <c r="C18" s="1">
        <v>550</v>
      </c>
      <c r="D18" s="1">
        <v>125</v>
      </c>
      <c r="E18" s="1">
        <v>600</v>
      </c>
    </row>
    <row r="19" spans="1:5" x14ac:dyDescent="0.25">
      <c r="A19" t="s">
        <v>9</v>
      </c>
      <c r="B19" s="1">
        <v>50</v>
      </c>
      <c r="C19" s="1">
        <v>75</v>
      </c>
      <c r="D19" s="1">
        <v>20</v>
      </c>
      <c r="E19" s="1">
        <v>100</v>
      </c>
    </row>
  </sheetData>
  <sortState xmlns:xlrd2="http://schemas.microsoft.com/office/spreadsheetml/2017/richdata2" ref="A3:A7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Central Zone</vt:lpstr>
      <vt:lpstr>Eastern Zone</vt:lpstr>
      <vt:lpstr>Northern Zone</vt:lpstr>
      <vt:lpstr>Seacoast Zone</vt:lpstr>
      <vt:lpstr>Western Zone</vt:lpstr>
      <vt:lpstr>Nashua</vt:lpstr>
      <vt:lpstr>Zones</vt:lpstr>
      <vt:lpstr>'Central Zone'!Print_Area</vt:lpstr>
      <vt:lpstr>'Eastern Zone'!Print_Area</vt:lpstr>
      <vt:lpstr>Nashua!Print_Area</vt:lpstr>
      <vt:lpstr>'Northern Zone'!Print_Area</vt:lpstr>
      <vt:lpstr>'Seacoast Zone'!Print_Area</vt:lpstr>
      <vt:lpstr>'Western Zone'!Print_Area</vt:lpstr>
      <vt:lpstr>Zones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Melissa Motejunas</cp:lastModifiedBy>
  <cp:lastPrinted>2019-12-16T20:54:27Z</cp:lastPrinted>
  <dcterms:created xsi:type="dcterms:W3CDTF">2017-11-06T17:18:49Z</dcterms:created>
  <dcterms:modified xsi:type="dcterms:W3CDTF">2020-04-16T19:00:15Z</dcterms:modified>
</cp:coreProperties>
</file>